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2019-2020 " sheetId="9" r:id="rId1"/>
    <sheet name="Лист1" sheetId="7" r:id="rId2"/>
  </sheets>
  <calcPr calcId="125725"/>
</workbook>
</file>

<file path=xl/calcChain.xml><?xml version="1.0" encoding="utf-8"?>
<calcChain xmlns="http://schemas.openxmlformats.org/spreadsheetml/2006/main">
  <c r="B34" i="9"/>
  <c r="B8"/>
  <c r="B15"/>
  <c r="B5" l="1"/>
  <c r="C36" l="1"/>
  <c r="B25"/>
  <c r="B19"/>
  <c r="B16"/>
  <c r="C10"/>
  <c r="C38" s="1"/>
  <c r="B10"/>
  <c r="B36" l="1"/>
  <c r="B38" s="1"/>
</calcChain>
</file>

<file path=xl/sharedStrings.xml><?xml version="1.0" encoding="utf-8"?>
<sst xmlns="http://schemas.openxmlformats.org/spreadsheetml/2006/main" count="39" uniqueCount="37">
  <si>
    <t>Остаток с предыдущего периода</t>
  </si>
  <si>
    <t>ПРИХОД</t>
  </si>
  <si>
    <t>ПЛАН</t>
  </si>
  <si>
    <t>ФАКТ</t>
  </si>
  <si>
    <t>ИТОГО приход</t>
  </si>
  <si>
    <t>РАСХОД</t>
  </si>
  <si>
    <t>Отчетность в ИФНС</t>
  </si>
  <si>
    <t>непредвиденные расходы</t>
  </si>
  <si>
    <t>Остаток на конец отчетного периода</t>
  </si>
  <si>
    <t>ИТОГО расход</t>
  </si>
  <si>
    <t>долг баас и семенов</t>
  </si>
  <si>
    <t>долг трояновская</t>
  </si>
  <si>
    <t>отчетности нет</t>
  </si>
  <si>
    <t>обслуживание банк счета и банк.комиссия</t>
  </si>
  <si>
    <t>оплата расходных материалов</t>
  </si>
  <si>
    <t>канц товары</t>
  </si>
  <si>
    <t>замена эл.ламп уличного освещения, замена светильников</t>
  </si>
  <si>
    <t>Вывоз мусора (12*6000)</t>
  </si>
  <si>
    <t>ремонт контейнерной площадки и  дороги к ней</t>
  </si>
  <si>
    <t>Оплата земельного налога за 2018</t>
  </si>
  <si>
    <t>устройство канавы  и дренажного колодца</t>
  </si>
  <si>
    <t>регистрация новой редакции Устава</t>
  </si>
  <si>
    <t>каротаж 2-х скважин</t>
  </si>
  <si>
    <t>Оплата по инд договорам</t>
  </si>
  <si>
    <t>из целевых взносов:</t>
  </si>
  <si>
    <t>налоги  с ФОТ</t>
  </si>
  <si>
    <t>замена насоса и водяного счетчика</t>
  </si>
  <si>
    <t>ремонт подьездной дороги (силами КП "Романовский парк")</t>
  </si>
  <si>
    <t>постановка на учет в Росреестре</t>
  </si>
  <si>
    <t>чистка пруда</t>
  </si>
  <si>
    <t>оплата за управление объектом (ноябрь-март 15000, апрель-октябрь 25000 и компенсация налогов 7%) + долг за май 2019г.</t>
  </si>
  <si>
    <t>целевые взносы на ремонт подьездной дороги 1200 руб. и на каротаж 2-х скважин 1600 руб -  с участка</t>
  </si>
  <si>
    <t>Смета расходов СНТ "Рассиянка" за период 06.2019-05.2020г</t>
  </si>
  <si>
    <t xml:space="preserve">Оплата электроэнергии  в Тулэнерго </t>
  </si>
  <si>
    <t>Оплата электроэнергии в Тулэнерго на нужды СНТ (общее освещение, насосы скважин)</t>
  </si>
  <si>
    <t>Оплата членских взносов СНТ "Рассиянка" 6000 руб.</t>
  </si>
  <si>
    <t>Оплата электроэнергии членами СНТ "Рассиянка"  (по тарифам Тулэнерго  и 6,3% на потери)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</si>
</sst>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4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4" fontId="1" fillId="0" borderId="6" xfId="0" applyNumberFormat="1" applyFont="1" applyBorder="1"/>
    <xf numFmtId="0" fontId="2" fillId="2" borderId="7" xfId="0" applyFont="1" applyFill="1" applyBorder="1"/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9" fontId="1" fillId="0" borderId="5" xfId="0" applyNumberFormat="1" applyFont="1" applyBorder="1"/>
    <xf numFmtId="49" fontId="2" fillId="2" borderId="7" xfId="0" applyNumberFormat="1" applyFont="1" applyFill="1" applyBorder="1"/>
    <xf numFmtId="4" fontId="1" fillId="0" borderId="15" xfId="0" applyNumberFormat="1" applyFont="1" applyFill="1" applyBorder="1"/>
    <xf numFmtId="49" fontId="1" fillId="0" borderId="13" xfId="0" applyNumberFormat="1" applyFont="1" applyBorder="1"/>
    <xf numFmtId="4" fontId="1" fillId="0" borderId="14" xfId="0" applyNumberFormat="1" applyFont="1" applyBorder="1"/>
    <xf numFmtId="49" fontId="1" fillId="0" borderId="5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49" fontId="2" fillId="0" borderId="13" xfId="0" applyNumberFormat="1" applyFont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49" fontId="2" fillId="3" borderId="10" xfId="0" applyNumberFormat="1" applyFont="1" applyFill="1" applyBorder="1"/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4" fontId="1" fillId="0" borderId="15" xfId="0" applyNumberFormat="1" applyFont="1" applyBorder="1"/>
    <xf numFmtId="49" fontId="3" fillId="0" borderId="13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selection activeCell="A8" sqref="A8"/>
    </sheetView>
  </sheetViews>
  <sheetFormatPr defaultRowHeight="15"/>
  <cols>
    <col min="1" max="1" width="65.28515625" customWidth="1"/>
    <col min="2" max="2" width="17.28515625" customWidth="1"/>
    <col min="3" max="3" width="17" customWidth="1"/>
    <col min="4" max="4" width="0" hidden="1" customWidth="1"/>
  </cols>
  <sheetData>
    <row r="1" spans="1:4" ht="18.75">
      <c r="A1" s="32" t="s">
        <v>32</v>
      </c>
      <c r="B1" s="32"/>
      <c r="C1" s="32"/>
    </row>
    <row r="2" spans="1:4" ht="18.75">
      <c r="A2" s="31"/>
      <c r="B2" s="31"/>
      <c r="C2" s="31"/>
    </row>
    <row r="3" spans="1:4" ht="19.5" thickBot="1">
      <c r="A3" s="24" t="s">
        <v>0</v>
      </c>
      <c r="B3" s="25">
        <v>252033.29</v>
      </c>
      <c r="C3" s="24"/>
    </row>
    <row r="4" spans="1:4" ht="18.75">
      <c r="A4" s="6" t="s">
        <v>1</v>
      </c>
      <c r="B4" s="7" t="s">
        <v>2</v>
      </c>
      <c r="C4" s="8" t="s">
        <v>3</v>
      </c>
    </row>
    <row r="5" spans="1:4" ht="18.75">
      <c r="A5" s="9" t="s">
        <v>35</v>
      </c>
      <c r="B5" s="5">
        <f>82*6000</f>
        <v>492000</v>
      </c>
      <c r="C5" s="10"/>
      <c r="D5" t="s">
        <v>10</v>
      </c>
    </row>
    <row r="6" spans="1:4" ht="18.75">
      <c r="A6" s="9" t="s">
        <v>23</v>
      </c>
      <c r="B6" s="5">
        <v>6000</v>
      </c>
      <c r="C6" s="10"/>
      <c r="D6" t="s">
        <v>11</v>
      </c>
    </row>
    <row r="7" spans="1:4" ht="37.5">
      <c r="A7" s="22" t="s">
        <v>36</v>
      </c>
      <c r="B7" s="5">
        <v>700000</v>
      </c>
      <c r="C7" s="10"/>
    </row>
    <row r="8" spans="1:4" ht="37.5">
      <c r="A8" s="22" t="s">
        <v>31</v>
      </c>
      <c r="B8" s="5">
        <f>83*1200+1600*83</f>
        <v>232400</v>
      </c>
      <c r="C8" s="10"/>
    </row>
    <row r="9" spans="1:4" ht="18.75">
      <c r="A9" s="9"/>
      <c r="B9" s="5"/>
      <c r="C9" s="10"/>
    </row>
    <row r="10" spans="1:4" ht="19.5" thickBot="1">
      <c r="A10" s="11" t="s">
        <v>4</v>
      </c>
      <c r="B10" s="12">
        <f>SUM(B5:B9)</f>
        <v>1430400</v>
      </c>
      <c r="C10" s="13">
        <f>SUM(C5:C9)</f>
        <v>0</v>
      </c>
    </row>
    <row r="11" spans="1:4" ht="19.5" thickBot="1">
      <c r="A11" s="2"/>
      <c r="B11" s="3"/>
      <c r="C11" s="3"/>
    </row>
    <row r="12" spans="1:4" ht="18.75">
      <c r="A12" s="6" t="s">
        <v>5</v>
      </c>
      <c r="B12" s="14" t="s">
        <v>2</v>
      </c>
      <c r="C12" s="15" t="s">
        <v>3</v>
      </c>
    </row>
    <row r="13" spans="1:4" ht="18.75">
      <c r="A13" s="21" t="s">
        <v>33</v>
      </c>
      <c r="B13" s="5">
        <v>740000</v>
      </c>
      <c r="C13" s="10"/>
    </row>
    <row r="14" spans="1:4" ht="37.5">
      <c r="A14" s="21" t="s">
        <v>34</v>
      </c>
      <c r="B14" s="5">
        <v>45000</v>
      </c>
      <c r="C14" s="10"/>
    </row>
    <row r="15" spans="1:4" ht="56.25">
      <c r="A15" s="21" t="s">
        <v>30</v>
      </c>
      <c r="B15" s="5">
        <f>(15000*5+25000*7)*1.07+26750</f>
        <v>294250</v>
      </c>
      <c r="C15" s="10"/>
    </row>
    <row r="16" spans="1:4" ht="18.75">
      <c r="A16" s="16" t="s">
        <v>17</v>
      </c>
      <c r="B16" s="5">
        <f>12*6000</f>
        <v>72000</v>
      </c>
      <c r="C16" s="10"/>
    </row>
    <row r="17" spans="1:4" ht="18.75">
      <c r="A17" s="16" t="s">
        <v>6</v>
      </c>
      <c r="B17" s="5">
        <v>5000</v>
      </c>
      <c r="C17" s="10"/>
      <c r="D17" t="s">
        <v>12</v>
      </c>
    </row>
    <row r="18" spans="1:4" ht="18.75">
      <c r="A18" s="16" t="s">
        <v>19</v>
      </c>
      <c r="B18" s="5">
        <v>5000</v>
      </c>
      <c r="C18" s="10"/>
    </row>
    <row r="19" spans="1:4" ht="18.75">
      <c r="A19" s="16" t="s">
        <v>25</v>
      </c>
      <c r="B19" s="5">
        <f>5000*12*0.4</f>
        <v>24000</v>
      </c>
      <c r="C19" s="10"/>
    </row>
    <row r="20" spans="1:4" ht="18.75">
      <c r="A20" s="16" t="s">
        <v>28</v>
      </c>
      <c r="B20" s="5">
        <v>25000</v>
      </c>
      <c r="C20" s="10"/>
    </row>
    <row r="21" spans="1:4" ht="18.75">
      <c r="A21" s="16" t="s">
        <v>13</v>
      </c>
      <c r="B21" s="5">
        <v>5000</v>
      </c>
      <c r="C21" s="10"/>
    </row>
    <row r="22" spans="1:4" ht="18.75">
      <c r="A22" s="16" t="s">
        <v>15</v>
      </c>
      <c r="B22" s="5">
        <v>1000</v>
      </c>
      <c r="C22" s="10"/>
    </row>
    <row r="23" spans="1:4" ht="18.75">
      <c r="A23" s="16" t="s">
        <v>16</v>
      </c>
      <c r="B23" s="5">
        <v>5000</v>
      </c>
      <c r="C23" s="10"/>
    </row>
    <row r="24" spans="1:4" ht="18.75">
      <c r="A24" s="19" t="s">
        <v>18</v>
      </c>
      <c r="B24" s="20">
        <v>65000</v>
      </c>
      <c r="C24" s="29"/>
    </row>
    <row r="25" spans="1:4" ht="18.75">
      <c r="A25" s="19" t="s">
        <v>26</v>
      </c>
      <c r="B25" s="20">
        <f>45000+6000</f>
        <v>51000</v>
      </c>
      <c r="C25" s="29"/>
    </row>
    <row r="26" spans="1:4" ht="18.75">
      <c r="A26" s="19" t="s">
        <v>20</v>
      </c>
      <c r="B26" s="20">
        <v>45000</v>
      </c>
      <c r="C26" s="29"/>
    </row>
    <row r="27" spans="1:4" ht="18.75">
      <c r="A27" s="19" t="s">
        <v>21</v>
      </c>
      <c r="B27" s="20">
        <v>6000</v>
      </c>
      <c r="C27" s="29"/>
    </row>
    <row r="28" spans="1:4" ht="18.75">
      <c r="A28" s="19" t="s">
        <v>29</v>
      </c>
      <c r="B28" s="20">
        <v>30000</v>
      </c>
      <c r="C28" s="29"/>
    </row>
    <row r="29" spans="1:4" ht="18.75">
      <c r="A29" s="16" t="s">
        <v>14</v>
      </c>
      <c r="B29" s="5">
        <v>15000</v>
      </c>
      <c r="C29" s="29"/>
    </row>
    <row r="30" spans="1:4" ht="18.75">
      <c r="A30" s="19" t="s">
        <v>7</v>
      </c>
      <c r="B30" s="20">
        <v>16383.29</v>
      </c>
      <c r="C30" s="29"/>
    </row>
    <row r="31" spans="1:4" ht="18.75">
      <c r="A31" s="19"/>
      <c r="B31" s="20"/>
      <c r="C31" s="29"/>
    </row>
    <row r="32" spans="1:4" ht="18.75">
      <c r="A32" s="23" t="s">
        <v>24</v>
      </c>
      <c r="B32" s="20"/>
      <c r="C32" s="29"/>
    </row>
    <row r="33" spans="1:3" ht="18.75">
      <c r="A33" s="30" t="s">
        <v>27</v>
      </c>
      <c r="B33" s="20">
        <v>100000</v>
      </c>
      <c r="C33" s="29"/>
    </row>
    <row r="34" spans="1:3" ht="18.75">
      <c r="A34" s="30" t="s">
        <v>22</v>
      </c>
      <c r="B34" s="20">
        <f>1600*83</f>
        <v>132800</v>
      </c>
      <c r="C34" s="29"/>
    </row>
    <row r="35" spans="1:3" ht="18.75">
      <c r="A35" s="19"/>
      <c r="B35" s="20"/>
      <c r="C35" s="18"/>
    </row>
    <row r="36" spans="1:3" ht="19.5" thickBot="1">
      <c r="A36" s="17" t="s">
        <v>9</v>
      </c>
      <c r="B36" s="12">
        <f>SUM(B13:B35)</f>
        <v>1682433.29</v>
      </c>
      <c r="C36" s="13">
        <f>SUM(C13:D35)</f>
        <v>0</v>
      </c>
    </row>
    <row r="37" spans="1:3" ht="19.5" thickBot="1">
      <c r="A37" s="4"/>
      <c r="B37" s="3"/>
      <c r="C37" s="3"/>
    </row>
    <row r="38" spans="1:3" ht="19.5" thickBot="1">
      <c r="A38" s="26" t="s">
        <v>8</v>
      </c>
      <c r="B38" s="27">
        <f>B3+B10-B36</f>
        <v>0</v>
      </c>
      <c r="C38" s="28">
        <f>C3+C10-C36</f>
        <v>0</v>
      </c>
    </row>
    <row r="39" spans="1:3">
      <c r="B39" s="1"/>
      <c r="C39" s="1"/>
    </row>
    <row r="40" spans="1:3">
      <c r="B40" s="1"/>
      <c r="C40" s="1"/>
    </row>
    <row r="41" spans="1:3">
      <c r="B41" s="1"/>
      <c r="C41" s="1"/>
    </row>
    <row r="42" spans="1:3">
      <c r="B42" s="1"/>
      <c r="C42" s="1"/>
    </row>
  </sheetData>
  <mergeCells count="1">
    <mergeCell ref="A1:C1"/>
  </mergeCells>
  <pageMargins left="0.11811023622047245" right="0" top="0" bottom="0" header="0.31496062992125984" footer="0.31496062992125984"/>
  <pageSetup paperSize="9" fitToWidth="2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2019-2020 </vt:lpstr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</dc:creator>
  <cp:lastModifiedBy>св</cp:lastModifiedBy>
  <cp:lastPrinted>2019-06-16T12:04:53Z</cp:lastPrinted>
  <dcterms:created xsi:type="dcterms:W3CDTF">2014-06-13T07:01:34Z</dcterms:created>
  <dcterms:modified xsi:type="dcterms:W3CDTF">2019-06-16T14:30:49Z</dcterms:modified>
</cp:coreProperties>
</file>